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puts &amp; Calc" sheetId="1" state="visible" r:id="rId1"/>
    <sheet xmlns:r="http://schemas.openxmlformats.org/officeDocument/2006/relationships" name="Notes &amp; Sourc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sz val="14"/>
    </font>
    <font>
      <color rgb="00666666"/>
      <sz val="9"/>
    </font>
    <font>
      <b val="1"/>
      <sz val="11"/>
    </font>
    <font>
      <b val="1"/>
    </font>
    <font>
      <color rgb="000563C1"/>
      <u val="single"/>
    </font>
  </fonts>
  <fills count="4">
    <fill>
      <patternFill/>
    </fill>
    <fill>
      <patternFill patternType="gray125"/>
    </fill>
    <fill>
      <patternFill patternType="solid">
        <fgColor rgb="00FFFCE4"/>
        <bgColor rgb="00FFFCE4"/>
      </patternFill>
    </fill>
    <fill>
      <patternFill patternType="solid">
        <fgColor rgb="00EAF4FF"/>
        <bgColor rgb="00EAF4FF"/>
      </patternFill>
    </fill>
  </fills>
  <borders count="2">
    <border>
      <left/>
      <right/>
      <top/>
      <bottom/>
      <diagonal/>
    </border>
    <border>
      <left style="thin">
        <color rgb="00999999"/>
      </left>
      <right style="thin">
        <color rgb="00999999"/>
      </right>
      <top style="thin">
        <color rgb="00999999"/>
      </top>
      <bottom style="thin">
        <color rgb="00999999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0" borderId="1" pivotButton="0" quotePrefix="0" xfId="0"/>
    <xf numFmtId="0" fontId="0" fillId="2" borderId="1" pivotButton="0" quotePrefix="0" xfId="0"/>
    <xf numFmtId="4" fontId="0" fillId="3" borderId="1" pivotButton="0" quotePrefix="0" xfId="0"/>
    <xf numFmtId="4" fontId="0" fillId="2" borderId="1" pivotButton="0" quotePrefix="0" xfId="0"/>
    <xf numFmtId="0" fontId="0" fillId="3" borderId="1" pivotButton="0" quotePrefix="0" xfId="0"/>
    <xf numFmtId="10" fontId="0" fillId="2" borderId="1" pivotButton="0" quotePrefix="0" xfId="0"/>
    <xf numFmtId="0" fontId="4" fillId="0" borderId="1" pivotButton="0" quotePrefix="0" xfId="0"/>
    <xf numFmtId="4" fontId="4" fillId="3" borderId="1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hyperlink" Target="https://hts.usitc.gov/" TargetMode="External" Id="rId1"/><Relationship Type="http://schemas.openxmlformats.org/officeDocument/2006/relationships/hyperlink" Target="https://access.trade.gov/resources" TargetMode="External" Id="rId2"/><Relationship Type="http://schemas.openxmlformats.org/officeDocument/2006/relationships/hyperlink" Target="https://www.cbp.gov/trade/priority-issues/adcvd" TargetMode="External" Id="rId3"/><Relationship Type="http://schemas.openxmlformats.org/officeDocument/2006/relationships/hyperlink" Target="https://www.cbp.gov/trade/quota/commodity-status-reports" TargetMode="External" Id="rId4"/><Relationship Type="http://schemas.openxmlformats.org/officeDocument/2006/relationships/hyperlink" Target="https://www.bis.doc.gov/index.php/232-steel" TargetMode="External" Id="rId5"/><Relationship Type="http://schemas.openxmlformats.org/officeDocument/2006/relationships/hyperlink" Target="https://www.whitehouse.gov/briefing-room/presidential-actions/" TargetMode="External" Id="rId6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4"/>
  <sheetViews>
    <sheetView workbookViewId="0">
      <pane xSplit="3" ySplit="5" topLeftCell="D6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8" customWidth="1" min="1" max="1"/>
    <col width="16" customWidth="1" min="2" max="2"/>
    <col width="40" customWidth="1" min="3" max="3"/>
    <col width="2" customWidth="1" min="4" max="4"/>
    <col width="28" customWidth="1" min="5" max="5"/>
    <col width="20" customWidth="1" min="6" max="6"/>
    <col width="30" customWidth="1" min="7" max="7"/>
  </cols>
  <sheetData>
    <row r="1">
      <c r="A1" s="1" t="inlineStr">
        <is>
          <t>USA Steel Landed-Cost Calculator (USD per tonne)</t>
        </is>
      </c>
    </row>
    <row r="2">
      <c r="A2" s="2" t="inlineStr">
        <is>
          <t>Generated: 2025-09-18 02:41  |  Version: v1.0</t>
        </is>
      </c>
    </row>
    <row r="4">
      <c r="A4" s="3" t="inlineStr">
        <is>
          <t>Inputs</t>
        </is>
      </c>
      <c r="C4" s="3" t="inlineStr">
        <is>
          <t>Notes</t>
        </is>
      </c>
      <c r="E4" s="3" t="inlineStr">
        <is>
          <t>Calculated fields</t>
        </is>
      </c>
    </row>
    <row r="5"/>
    <row r="6">
      <c r="A6" s="4" t="inlineStr">
        <is>
          <t>Shipment size (t)</t>
        </is>
      </c>
      <c r="B6" s="5" t="n">
        <v>10000</v>
      </c>
      <c r="C6" s="4" t="inlineStr">
        <is>
          <t>Used for MPF/HMF allocation and entry value</t>
        </is>
      </c>
      <c r="E6" s="4" t="inlineStr">
        <is>
          <t>Customs value, CV (USD/t)</t>
        </is>
      </c>
      <c r="F6" s="6">
        <f>B7</f>
        <v/>
      </c>
      <c r="G6" s="4" t="inlineStr">
        <is>
          <t>U.S. CV generally equals FOB; freight/insurance excluded</t>
        </is>
      </c>
    </row>
    <row r="7">
      <c r="A7" s="4" t="inlineStr">
        <is>
          <t>FOB (USD/t)</t>
        </is>
      </c>
      <c r="B7" s="7" t="n">
        <v>520</v>
      </c>
      <c r="C7" s="4" t="inlineStr">
        <is>
          <t>Customs value (CV) is based on FOB in the U.S.</t>
        </is>
      </c>
      <c r="E7" s="4" t="inlineStr">
        <is>
          <t>CIF (info only) (USD/t)</t>
        </is>
      </c>
      <c r="F7" s="6">
        <f>B7+B8+B9</f>
        <v/>
      </c>
      <c r="G7" s="4" t="inlineStr">
        <is>
          <t>Not used for duties in U.S.; for cost visibility</t>
        </is>
      </c>
    </row>
    <row r="8">
      <c r="A8" s="4" t="inlineStr">
        <is>
          <t>Ocean freight (USD/t)</t>
        </is>
      </c>
      <c r="B8" s="7" t="n">
        <v>50</v>
      </c>
      <c r="C8" s="4" t="inlineStr">
        <is>
          <t>Not included in CV, but included in landed cost</t>
        </is>
      </c>
      <c r="E8" s="4" t="inlineStr">
        <is>
          <t>Entry value (USD)</t>
        </is>
      </c>
      <c r="F8" s="8">
        <f>B6*B7</f>
        <v/>
      </c>
      <c r="G8" s="4" t="inlineStr">
        <is>
          <t>Shipment size × FOB</t>
        </is>
      </c>
    </row>
    <row r="9">
      <c r="A9" s="4" t="inlineStr">
        <is>
          <t>Insurance (USD/t)</t>
        </is>
      </c>
      <c r="B9" s="7" t="n">
        <v>3</v>
      </c>
      <c r="C9" s="4" t="inlineStr">
        <is>
          <t>Not included in CV, but included in landed cost</t>
        </is>
      </c>
      <c r="E9" s="4" t="inlineStr">
        <is>
          <t>MFN duty (USD/t)</t>
        </is>
      </c>
      <c r="F9" s="6">
        <f>F6*B10</f>
        <v/>
      </c>
      <c r="G9" s="4" t="inlineStr">
        <is>
          <t>CV × MFN%</t>
        </is>
      </c>
    </row>
    <row r="10">
      <c r="A10" s="4" t="inlineStr">
        <is>
          <t>MFN duty rate</t>
        </is>
      </c>
      <c r="B10" s="9" t="n">
        <v>0</v>
      </c>
      <c r="C10" s="4" t="inlineStr">
        <is>
          <t>HTSUS Column 1 (General) rate; set as a percent</t>
        </is>
      </c>
      <c r="E10" s="4" t="inlineStr">
        <is>
          <t>Section 232 duty (USD/t)</t>
        </is>
      </c>
      <c r="F10" s="6">
        <f>F6*B11</f>
        <v/>
      </c>
      <c r="G10" s="4" t="inlineStr">
        <is>
          <t>CV × S232%</t>
        </is>
      </c>
    </row>
    <row r="11">
      <c r="A11" s="4" t="inlineStr">
        <is>
          <t>Section 232 rate</t>
        </is>
      </c>
      <c r="B11" s="9" t="n">
        <v>0.5</v>
      </c>
      <c r="C11" s="4" t="inlineStr">
        <is>
          <t>Most countries 50% as of 2025-06-04; verify origin/product</t>
        </is>
      </c>
      <c r="E11" s="4" t="inlineStr">
        <is>
          <t>AD duty (USD/t)</t>
        </is>
      </c>
      <c r="F11" s="6">
        <f>IF(B12="specific",B14,F6*B13)</f>
        <v/>
      </c>
      <c r="G11" s="4" t="inlineStr">
        <is>
          <t>Specific per t or ad-valorem on CV</t>
        </is>
      </c>
    </row>
    <row r="12">
      <c r="A12" s="4" t="inlineStr">
        <is>
          <t>AD method</t>
        </is>
      </c>
      <c r="B12" s="5" t="inlineStr">
        <is>
          <t>ad_valorem</t>
        </is>
      </c>
      <c r="C12" s="4" t="inlineStr">
        <is>
          <t>Choose 'ad_valorem' or 'specific'</t>
        </is>
      </c>
      <c r="E12" s="4" t="inlineStr">
        <is>
          <t>MPF entry ($)</t>
        </is>
      </c>
      <c r="F12" s="6">
        <f>MIN(MAX(F8*0.003464,B15),B16)</f>
        <v/>
      </c>
      <c r="G12" s="4" t="inlineStr">
        <is>
          <t>0.3464% of entry value, with min/max</t>
        </is>
      </c>
    </row>
    <row r="13">
      <c r="A13" s="4" t="inlineStr">
        <is>
          <t>AD% (if ad_valorem)</t>
        </is>
      </c>
      <c r="B13" s="9" t="n">
        <v>0.172</v>
      </c>
      <c r="C13" s="4" t="inlineStr">
        <is>
          <t>Enter as a percent if applicable</t>
        </is>
      </c>
      <c r="E13" s="4" t="inlineStr">
        <is>
          <t>MPF per tonne (USD/t)</t>
        </is>
      </c>
      <c r="F13" s="6">
        <f>IF(B6&gt;0,F12/B6,0)</f>
        <v/>
      </c>
      <c r="G13" s="4" t="inlineStr">
        <is>
          <t>Allocate MPF by shipment tonnage</t>
        </is>
      </c>
    </row>
    <row r="14">
      <c r="A14" s="4" t="inlineStr">
        <is>
          <t>AD specific (USD/t)</t>
        </is>
      </c>
      <c r="B14" s="7" t="n">
        <v>0</v>
      </c>
      <c r="C14" s="4" t="inlineStr">
        <is>
          <t>Use only if AD is a specific duty per tonne</t>
        </is>
      </c>
      <c r="E14" s="4" t="inlineStr">
        <is>
          <t>HMF per tonne (USD/t)</t>
        </is>
      </c>
      <c r="F14" s="6">
        <f>IF(B6&gt;0,F8*0.00125/B6,0)</f>
        <v/>
      </c>
      <c r="G14" s="4" t="inlineStr">
        <is>
          <t>0.125% of entry value, per tonne</t>
        </is>
      </c>
    </row>
    <row r="15">
      <c r="A15" s="4" t="inlineStr">
        <is>
          <t>MPF minimum ($ per entry)</t>
        </is>
      </c>
      <c r="B15" s="7" t="n">
        <v>32.71</v>
      </c>
      <c r="C15" s="4" t="inlineStr">
        <is>
          <t>FY2025 min; update annually on Oct 1</t>
        </is>
      </c>
      <c r="E15" s="10" t="inlineStr">
        <is>
          <t>LANDED (USD/t)</t>
        </is>
      </c>
      <c r="F15" s="11">
        <f>F6+F9+F10+F11+F13+F14+B8+B9+B17+B18</f>
        <v/>
      </c>
      <c r="G15" s="4" t="inlineStr">
        <is>
          <t>Sum: CV + duties + fees + logistics</t>
        </is>
      </c>
    </row>
    <row r="16">
      <c r="A16" s="4" t="inlineStr">
        <is>
          <t>MPF maximum ($ per entry)</t>
        </is>
      </c>
      <c r="B16" s="7" t="n">
        <v>634.62</v>
      </c>
      <c r="C16" s="4" t="inlineStr">
        <is>
          <t>FY2025 max; update annually on Oct 1</t>
        </is>
      </c>
    </row>
    <row r="17">
      <c r="A17" s="4" t="inlineStr">
        <is>
          <t>Port/Broker (USD/t)</t>
        </is>
      </c>
      <c r="B17" s="7" t="n">
        <v>8</v>
      </c>
      <c r="C17" s="4" t="inlineStr">
        <is>
          <t>Terminal, docs, broker</t>
        </is>
      </c>
    </row>
    <row r="18">
      <c r="A18" s="4" t="inlineStr">
        <is>
          <t>Inland (USD/t)</t>
        </is>
      </c>
      <c r="B18" s="7" t="n">
        <v>35</v>
      </c>
      <c r="C18" s="4" t="inlineStr">
        <is>
          <t>Inland freight from port to delivery point</t>
        </is>
      </c>
    </row>
    <row r="24">
      <c r="A24" s="2" t="inlineStr">
        <is>
          <t>Worked Example (pre-filled): FOB=520; OCEAN=50; INS=3; MFN=0%; S232=50%; AD=17.2% ad-valorem; MPF min/max FY2025; PORT=8; INLAND=35; Shipment=10,000 t.</t>
        </is>
      </c>
    </row>
  </sheetData>
  <dataValidations count="1">
    <dataValidation sqref="B12" showErrorMessage="1" showInputMessage="1" allowBlank="0" error="Choose ad_valorem or specific" type="list">
      <formula1>"ad_valorem,specific"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9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t="inlineStr">
        <is>
          <t>How to use: Fill yellow cells on 'Inputs &amp; Calc'. Rates change—always verify MFN, AD/CVD, and S232 before filing.</t>
        </is>
      </c>
    </row>
    <row r="2"/>
    <row r="3">
      <c r="A3" t="inlineStr">
        <is>
          <t>Customs value (CV): U.S. duties are assessed on transaction value excluding international freight &amp; insurance.</t>
        </is>
      </c>
    </row>
    <row r="4">
      <c r="A4" t="inlineStr">
        <is>
          <t>Section 232 (steel): Check the latest Presidential Proclamations / CBP guidance. Many origins 50% as of 2025‑06‑04; UK 25%.</t>
        </is>
      </c>
    </row>
    <row r="5">
      <c r="A5" t="inlineStr">
        <is>
          <t>AD/CVD: Look up active orders and rates (ad‑valorem or specific).</t>
        </is>
      </c>
    </row>
    <row r="6">
      <c r="A6" t="inlineStr">
        <is>
          <t>User fees: MPF = 0.3464% (min/max per entry); HMF = 0.125% of entry value.</t>
        </is>
      </c>
    </row>
    <row r="7"/>
    <row r="8">
      <c r="A8" t="inlineStr">
        <is>
          <t>Official sources (clickable):</t>
        </is>
      </c>
    </row>
    <row r="9">
      <c r="A9" s="12" t="inlineStr">
        <is>
          <t>- USITC HTS Search (MFN): https://hts.usitc.gov/</t>
        </is>
      </c>
    </row>
    <row r="10">
      <c r="A10" s="12" t="inlineStr">
        <is>
          <t>- DOC ACCESS AD/CVD Search: https://access.trade.gov/resources</t>
        </is>
      </c>
    </row>
    <row r="11">
      <c r="A11" s="12" t="inlineStr">
        <is>
          <t>- CBP AD/CVD data &amp; CSMS: https://www.cbp.gov/trade/priority-issues/adcvd</t>
        </is>
      </c>
    </row>
    <row r="12">
      <c r="A12" s="12" t="inlineStr">
        <is>
          <t>- CBP Quota/Commodity Status Report (if a quota program applies): https://www.cbp.gov/trade/quota/commodity-status-reports</t>
        </is>
      </c>
    </row>
    <row r="13">
      <c r="A13" s="12" t="inlineStr">
        <is>
          <t>- Section 232 overview (BIS): https://www.bis.doc.gov/index.php/232-steel</t>
        </is>
      </c>
    </row>
    <row r="14">
      <c r="A14" s="12" t="inlineStr">
        <is>
          <t>- White House proclamations (search): https://www.whitehouse.gov/briefing-room/presidential-actions/</t>
        </is>
      </c>
    </row>
    <row r="15"/>
    <row r="16">
      <c r="A16" t="inlineStr">
        <is>
          <t>Editing tips:</t>
        </is>
      </c>
    </row>
    <row r="17">
      <c r="A17" t="inlineStr">
        <is>
          <t>- To switch AD method: set 'AD method' to 'specific' and input AD specific (USD/t).</t>
        </is>
      </c>
    </row>
    <row r="18">
      <c r="A18" t="inlineStr">
        <is>
          <t>- Update MPF min/max each fiscal year on Oct 1 (values currently set for FY2025).</t>
        </is>
      </c>
    </row>
    <row r="19">
      <c r="A19" t="inlineStr">
        <is>
          <t>- LANDED excludes state/local sales or use taxes. Add if needed in your model.</t>
        </is>
      </c>
    </row>
  </sheetData>
  <hyperlinks>
    <hyperlink xmlns:r="http://schemas.openxmlformats.org/officeDocument/2006/relationships" ref="A9" r:id="rId1"/>
    <hyperlink xmlns:r="http://schemas.openxmlformats.org/officeDocument/2006/relationships" ref="A10" r:id="rId2"/>
    <hyperlink xmlns:r="http://schemas.openxmlformats.org/officeDocument/2006/relationships" ref="A11" r:id="rId3"/>
    <hyperlink xmlns:r="http://schemas.openxmlformats.org/officeDocument/2006/relationships" ref="A12" r:id="rId4"/>
    <hyperlink xmlns:r="http://schemas.openxmlformats.org/officeDocument/2006/relationships" ref="A13" r:id="rId5"/>
    <hyperlink xmlns:r="http://schemas.openxmlformats.org/officeDocument/2006/relationships" ref="A14" r:id="rId6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2025-09-18T02:41:14Z</dcterms:created>
  <dcterms:modified xmlns:dcterms="http://purl.org/dc/terms/" xmlns:xsi="http://www.w3.org/2001/XMLSchema-instance" xsi:type="dcterms:W3CDTF">2025-09-18T02:41:14Z</dcterms:modified>
</cp:coreProperties>
</file>